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6" i="1"/>
  <c r="D14"/>
  <c r="D28"/>
  <c r="E41"/>
  <c r="D41"/>
  <c r="E30"/>
  <c r="E40"/>
  <c r="E39"/>
  <c r="E38"/>
  <c r="E37"/>
  <c r="E35"/>
  <c r="E34"/>
  <c r="E33"/>
  <c r="E32"/>
  <c r="E31"/>
  <c r="E29"/>
  <c r="E9"/>
  <c r="E13"/>
  <c r="E12"/>
  <c r="E11"/>
  <c r="E10"/>
  <c r="E8"/>
  <c r="E22"/>
  <c r="E21"/>
  <c r="E20"/>
  <c r="E19"/>
  <c r="E17"/>
  <c r="E16"/>
  <c r="E49"/>
  <c r="E48"/>
  <c r="E47"/>
  <c r="E46"/>
  <c r="E45"/>
  <c r="E44"/>
  <c r="E43"/>
  <c r="E42"/>
  <c r="E57"/>
  <c r="E58"/>
  <c r="F60"/>
  <c r="E55"/>
  <c r="E56"/>
  <c r="E50"/>
  <c r="E23"/>
  <c r="E54"/>
  <c r="E53"/>
  <c r="E14" l="1"/>
  <c r="E6"/>
  <c r="D60"/>
  <c r="E28"/>
  <c r="E60" l="1"/>
</calcChain>
</file>

<file path=xl/sharedStrings.xml><?xml version="1.0" encoding="utf-8"?>
<sst xmlns="http://schemas.openxmlformats.org/spreadsheetml/2006/main" count="96" uniqueCount="67">
  <si>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</si>
  <si>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</si>
  <si>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</si>
  <si>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</si>
  <si>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</si>
  <si>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</si>
  <si>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</si>
  <si>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</si>
  <si>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</si>
  <si>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</si>
  <si>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руб.</t>
  </si>
  <si>
    <t>Расходы на управление МКД</t>
  </si>
  <si>
    <t>зарплата обслуж.перс с отчислен.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</si>
  <si>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</si>
  <si>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</si>
  <si>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</si>
  <si>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Факт </t>
  </si>
  <si>
    <t>Факт за</t>
  </si>
  <si>
    <t>Утвержден</t>
  </si>
  <si>
    <t xml:space="preserve">тариф </t>
  </si>
  <si>
    <t>Обеспечение вывоза бытовых отходов</t>
  </si>
  <si>
    <t>Прочие услуги</t>
  </si>
  <si>
    <t>зарплата,налоги от з/пл, услуги ркц</t>
  </si>
  <si>
    <t>Услуги по уборке,благоустр. территории</t>
  </si>
  <si>
    <t>уборка мус.площадки</t>
  </si>
  <si>
    <t>Аварийное обслуживание МКД</t>
  </si>
  <si>
    <t>Услуги по содержанию МОП(уборка,электрик)</t>
  </si>
  <si>
    <t>подготовка к отопит.сезону,промывка,опрессовка</t>
  </si>
  <si>
    <t>ж.д.по ул.Орбитальная 74/1</t>
  </si>
  <si>
    <t>Техобслуживание венканалов и дымоходов</t>
  </si>
  <si>
    <t>дезинсекция,дезобработка в холлах и лифтах</t>
  </si>
  <si>
    <t>Техобслуживание ВД газопровода</t>
  </si>
  <si>
    <t>ОТЧЕТ по статье "Содержание и ремонт жилья "</t>
  </si>
  <si>
    <t xml:space="preserve"> ИТОГО "СОДЕРЖАНИЕ И РЕМОНТ ЖИЛЬЯ"</t>
  </si>
  <si>
    <t>ремонт водоснабжения</t>
  </si>
  <si>
    <t xml:space="preserve"> COVID маски</t>
  </si>
  <si>
    <t>за 2022год</t>
  </si>
  <si>
    <t>Прибыль УК</t>
  </si>
  <si>
    <t>комис.банка-22124,36,гсм 20533,65</t>
  </si>
  <si>
    <t>78134,9</t>
  </si>
  <si>
    <t>юрид.услуги-48944 сод.оргтех-4989,28 инф усл 840</t>
  </si>
  <si>
    <t>услуги связи 3310,27,общехоз.расходы 36000</t>
  </si>
  <si>
    <t>заправка катриджа</t>
  </si>
  <si>
    <t>чистка сосулек с крыши</t>
  </si>
  <si>
    <t>стенды</t>
  </si>
  <si>
    <t>электроматериалы:лампы,светильник</t>
  </si>
  <si>
    <t>х/матер(,перчатки,моющее), инвентарь</t>
  </si>
  <si>
    <t>покос травы 9735,8; соль 2140</t>
  </si>
  <si>
    <t>покраска деревьев,детской площадки</t>
  </si>
  <si>
    <t>изготовление ключа,</t>
  </si>
  <si>
    <t>покраска газовой трубы</t>
  </si>
  <si>
    <t>накрытие приямок</t>
  </si>
  <si>
    <t>гидроизоляция примыканий кв70,</t>
  </si>
  <si>
    <t>ремонт фасада(входы в подъезды)</t>
  </si>
  <si>
    <t>ремонт в рамке управления</t>
  </si>
  <si>
    <t>изготовление и монтаж козырька над входом в подъезды</t>
  </si>
  <si>
    <t>ДЕФИЦИТ- 5,79 руб. на 1м2</t>
  </si>
  <si>
    <t>2022г</t>
  </si>
  <si>
    <t>озеленение (саженцы,рассада)</t>
  </si>
  <si>
    <t xml:space="preserve">услуги садовника 45500,инвентарь (шланг)-2085,земля-5000 </t>
  </si>
  <si>
    <t>уборка крыши 3500,граффити-1648</t>
  </si>
  <si>
    <t xml:space="preserve">программное сопровожд ,сайт УК и ГИС ЖКХ,обраб.фиск.данных </t>
  </si>
  <si>
    <t xml:space="preserve"> эл.отчетн 628,чек-онлайн-4301,81,канцтов 8579,89</t>
  </si>
  <si>
    <t>почтовые расходы</t>
  </si>
  <si>
    <t>аренда,охрана офиса 35476,89</t>
  </si>
  <si>
    <t>Техобслуживание УУТЭ,подгот.к отопит.сезону</t>
  </si>
  <si>
    <t>Налог по УСН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</si>
</sst>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i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4" fillId="0" borderId="3" xfId="0" applyNumberFormat="1" applyFont="1" applyBorder="1"/>
    <xf numFmtId="2" fontId="4" fillId="0" borderId="1" xfId="0" applyNumberFormat="1" applyFont="1" applyBorder="1"/>
    <xf numFmtId="0" fontId="3" fillId="0" borderId="0" xfId="0" applyFont="1" applyAlignment="1">
      <alignment horizontal="right"/>
    </xf>
    <xf numFmtId="2" fontId="5" fillId="0" borderId="3" xfId="0" applyNumberFormat="1" applyFont="1" applyBorder="1"/>
    <xf numFmtId="2" fontId="5" fillId="0" borderId="2" xfId="0" applyNumberFormat="1" applyFont="1" applyBorder="1"/>
    <xf numFmtId="2" fontId="6" fillId="0" borderId="3" xfId="0" applyNumberFormat="1" applyFont="1" applyBorder="1"/>
    <xf numFmtId="2" fontId="5" fillId="0" borderId="1" xfId="0" applyNumberFormat="1" applyFont="1" applyBorder="1"/>
    <xf numFmtId="0" fontId="7" fillId="0" borderId="0" xfId="0" applyFont="1"/>
    <xf numFmtId="2" fontId="5" fillId="2" borderId="3" xfId="0" applyNumberFormat="1" applyFont="1" applyFill="1" applyBorder="1"/>
    <xf numFmtId="0" fontId="0" fillId="0" borderId="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2" fontId="0" fillId="0" borderId="2" xfId="0" applyNumberFormat="1" applyFont="1" applyBorder="1" applyAlignment="1">
      <alignment horizontal="center"/>
    </xf>
    <xf numFmtId="0" fontId="6" fillId="0" borderId="9" xfId="0" applyFont="1" applyBorder="1"/>
    <xf numFmtId="0" fontId="6" fillId="3" borderId="1" xfId="0" applyFont="1" applyFill="1" applyBorder="1"/>
    <xf numFmtId="0" fontId="5" fillId="3" borderId="11" xfId="0" applyFont="1" applyFill="1" applyBorder="1"/>
    <xf numFmtId="2" fontId="5" fillId="3" borderId="1" xfId="0" applyNumberFormat="1" applyFont="1" applyFill="1" applyBorder="1"/>
    <xf numFmtId="2" fontId="5" fillId="2" borderId="1" xfId="0" applyNumberFormat="1" applyFont="1" applyFill="1" applyBorder="1"/>
    <xf numFmtId="2" fontId="6" fillId="2" borderId="1" xfId="0" applyNumberFormat="1" applyFont="1" applyFill="1" applyBorder="1"/>
    <xf numFmtId="0" fontId="6" fillId="0" borderId="4" xfId="0" applyFont="1" applyBorder="1"/>
    <xf numFmtId="0" fontId="6" fillId="3" borderId="2" xfId="0" applyFont="1" applyFill="1" applyBorder="1"/>
    <xf numFmtId="0" fontId="5" fillId="3" borderId="10" xfId="0" applyFont="1" applyFill="1" applyBorder="1"/>
    <xf numFmtId="2" fontId="6" fillId="3" borderId="2" xfId="0" applyNumberFormat="1" applyFont="1" applyFill="1" applyBorder="1"/>
    <xf numFmtId="2" fontId="6" fillId="2" borderId="2" xfId="0" applyNumberFormat="1" applyFont="1" applyFill="1" applyBorder="1"/>
    <xf numFmtId="0" fontId="4" fillId="0" borderId="7" xfId="0" applyFont="1" applyBorder="1"/>
    <xf numFmtId="0" fontId="4" fillId="0" borderId="3" xfId="0" applyFont="1" applyBorder="1"/>
    <xf numFmtId="0" fontId="4" fillId="0" borderId="8" xfId="0" applyFont="1" applyBorder="1"/>
    <xf numFmtId="0" fontId="6" fillId="0" borderId="1" xfId="0" applyFont="1" applyBorder="1"/>
    <xf numFmtId="0" fontId="5" fillId="3" borderId="1" xfId="0" applyFont="1" applyFill="1" applyBorder="1"/>
    <xf numFmtId="0" fontId="6" fillId="0" borderId="2" xfId="0" applyFont="1" applyBorder="1"/>
    <xf numFmtId="0" fontId="5" fillId="3" borderId="2" xfId="0" applyFont="1" applyFill="1" applyBorder="1"/>
    <xf numFmtId="2" fontId="5" fillId="3" borderId="2" xfId="0" applyNumberFormat="1" applyFont="1" applyFill="1" applyBorder="1"/>
    <xf numFmtId="2" fontId="5" fillId="2" borderId="2" xfId="0" applyNumberFormat="1" applyFont="1" applyFill="1" applyBorder="1"/>
    <xf numFmtId="0" fontId="6" fillId="0" borderId="12" xfId="0" applyFont="1" applyBorder="1"/>
    <xf numFmtId="0" fontId="6" fillId="0" borderId="6" xfId="0" applyFont="1" applyBorder="1"/>
    <xf numFmtId="0" fontId="5" fillId="0" borderId="13" xfId="0" applyFont="1" applyBorder="1"/>
    <xf numFmtId="2" fontId="5" fillId="0" borderId="6" xfId="0" applyNumberFormat="1" applyFont="1" applyBorder="1"/>
    <xf numFmtId="2" fontId="6" fillId="0" borderId="6" xfId="0" applyNumberFormat="1" applyFont="1" applyBorder="1"/>
    <xf numFmtId="0" fontId="6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5" fillId="2" borderId="1" xfId="0" applyFont="1" applyFill="1" applyBorder="1"/>
    <xf numFmtId="2" fontId="6" fillId="3" borderId="1" xfId="0" applyNumberFormat="1" applyFont="1" applyFill="1" applyBorder="1"/>
    <xf numFmtId="0" fontId="6" fillId="0" borderId="3" xfId="0" applyFont="1" applyBorder="1"/>
    <xf numFmtId="0" fontId="6" fillId="3" borderId="3" xfId="0" applyFont="1" applyFill="1" applyBorder="1"/>
    <xf numFmtId="0" fontId="5" fillId="3" borderId="3" xfId="0" applyFont="1" applyFill="1" applyBorder="1"/>
    <xf numFmtId="2" fontId="6" fillId="3" borderId="3" xfId="0" applyNumberFormat="1" applyFont="1" applyFill="1" applyBorder="1"/>
    <xf numFmtId="0" fontId="5" fillId="2" borderId="3" xfId="0" applyFont="1" applyFill="1" applyBorder="1"/>
    <xf numFmtId="0" fontId="4" fillId="0" borderId="1" xfId="0" applyFont="1" applyBorder="1"/>
    <xf numFmtId="0" fontId="4" fillId="0" borderId="11" xfId="0" applyFont="1" applyBorder="1"/>
    <xf numFmtId="2" fontId="0" fillId="0" borderId="3" xfId="0" applyNumberFormat="1" applyFont="1" applyBorder="1"/>
    <xf numFmtId="0" fontId="4" fillId="2" borderId="3" xfId="0" applyFont="1" applyFill="1" applyBorder="1"/>
    <xf numFmtId="0" fontId="4" fillId="2" borderId="8" xfId="0" applyFont="1" applyFill="1" applyBorder="1"/>
    <xf numFmtId="2" fontId="4" fillId="2" borderId="3" xfId="0" applyNumberFormat="1" applyFont="1" applyFill="1" applyBorder="1"/>
    <xf numFmtId="2" fontId="0" fillId="2" borderId="3" xfId="0" applyNumberFormat="1" applyFont="1" applyFill="1" applyBorder="1"/>
    <xf numFmtId="0" fontId="4" fillId="0" borderId="2" xfId="0" applyFont="1" applyBorder="1"/>
    <xf numFmtId="0" fontId="4" fillId="0" borderId="10" xfId="0" applyFont="1" applyBorder="1"/>
    <xf numFmtId="0" fontId="5" fillId="0" borderId="6" xfId="0" applyFont="1" applyBorder="1"/>
    <xf numFmtId="0" fontId="4" fillId="0" borderId="9" xfId="0" applyFont="1" applyBorder="1"/>
    <xf numFmtId="2" fontId="0" fillId="0" borderId="1" xfId="0" applyNumberFormat="1" applyFont="1" applyBorder="1"/>
    <xf numFmtId="0" fontId="4" fillId="0" borderId="6" xfId="0" applyFont="1" applyBorder="1"/>
    <xf numFmtId="0" fontId="0" fillId="0" borderId="6" xfId="0" applyFont="1" applyBorder="1"/>
    <xf numFmtId="49" fontId="4" fillId="0" borderId="6" xfId="0" applyNumberFormat="1" applyFont="1" applyBorder="1" applyAlignment="1">
      <alignment horizontal="center"/>
    </xf>
    <xf numFmtId="2" fontId="0" fillId="0" borderId="6" xfId="0" applyNumberFormat="1" applyFont="1" applyBorder="1"/>
    <xf numFmtId="0" fontId="6" fillId="0" borderId="5" xfId="0" applyFont="1" applyBorder="1"/>
    <xf numFmtId="2" fontId="6" fillId="0" borderId="13" xfId="0" applyNumberFormat="1" applyFont="1" applyBorder="1"/>
    <xf numFmtId="0" fontId="6" fillId="3" borderId="4" xfId="0" applyFont="1" applyFill="1" applyBorder="1"/>
    <xf numFmtId="0" fontId="5" fillId="3" borderId="5" xfId="0" applyFont="1" applyFill="1" applyBorder="1"/>
    <xf numFmtId="2" fontId="5" fillId="3" borderId="6" xfId="0" applyNumberFormat="1" applyFont="1" applyFill="1" applyBorder="1"/>
    <xf numFmtId="2" fontId="6" fillId="3" borderId="13" xfId="0" applyNumberFormat="1" applyFont="1" applyFill="1" applyBorder="1"/>
    <xf numFmtId="0" fontId="6" fillId="3" borderId="6" xfId="0" applyFont="1" applyFill="1" applyBorder="1"/>
    <xf numFmtId="0" fontId="5" fillId="3" borderId="13" xfId="0" applyFont="1" applyFill="1" applyBorder="1"/>
    <xf numFmtId="0" fontId="6" fillId="2" borderId="2" xfId="0" applyFont="1" applyFill="1" applyBorder="1"/>
    <xf numFmtId="0" fontId="5" fillId="2" borderId="2" xfId="0" applyFont="1" applyFill="1" applyBorder="1"/>
    <xf numFmtId="0" fontId="0" fillId="0" borderId="0" xfId="0" applyFont="1"/>
    <xf numFmtId="2" fontId="0" fillId="0" borderId="0" xfId="0" applyNumberFormat="1" applyFont="1"/>
    <xf numFmtId="0" fontId="6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tabSelected="1" zoomScaleNormal="100" workbookViewId="0">
      <selection activeCell="B62" sqref="B62"/>
    </sheetView>
  </sheetViews>
  <sheetFormatPr defaultRowHeight="13.2"/>
  <cols>
    <col min="1" max="1" width="4.5546875" customWidth="1"/>
    <col min="2" max="2" width="64.33203125" customWidth="1"/>
    <col min="3" max="3" width="0.109375" customWidth="1"/>
    <col min="4" max="4" width="15.88671875" customWidth="1"/>
    <col min="5" max="5" width="11.77734375" customWidth="1"/>
    <col min="6" max="6" width="14.6640625" customWidth="1"/>
    <col min="7" max="7" width="12" customWidth="1"/>
  </cols>
  <sheetData>
    <row r="1" spans="1:7" ht="17.399999999999999">
      <c r="A1" s="4"/>
      <c r="B1" s="6" t="s">
        <v>32</v>
      </c>
      <c r="C1" s="7"/>
      <c r="D1" s="7" t="s">
        <v>36</v>
      </c>
      <c r="E1" s="8"/>
      <c r="F1" s="5"/>
      <c r="G1" s="3"/>
    </row>
    <row r="2" spans="1:7" ht="17.399999999999999">
      <c r="A2" s="1"/>
      <c r="B2" s="9" t="s">
        <v>28</v>
      </c>
      <c r="C2" s="2"/>
      <c r="E2" s="2"/>
      <c r="F2" s="2"/>
      <c r="G2" s="3"/>
    </row>
    <row r="3" spans="1:7" ht="16.2" thickBot="1">
      <c r="A3" s="1"/>
      <c r="B3" s="1"/>
      <c r="D3" s="12" t="s">
        <v>10</v>
      </c>
      <c r="E3" s="1"/>
      <c r="F3" s="17">
        <v>6459.8</v>
      </c>
    </row>
    <row r="4" spans="1:7">
      <c r="A4" s="19" t="s">
        <v>0</v>
      </c>
      <c r="B4" s="19" t="s">
        <v>2</v>
      </c>
      <c r="C4" s="19" t="s">
        <v>4</v>
      </c>
      <c r="D4" s="20" t="s">
        <v>17</v>
      </c>
      <c r="E4" s="20" t="s">
        <v>16</v>
      </c>
      <c r="F4" s="20" t="s">
        <v>18</v>
      </c>
    </row>
    <row r="5" spans="1:7" ht="23.25" customHeight="1" thickBot="1">
      <c r="A5" s="21"/>
      <c r="B5" s="22"/>
      <c r="C5" s="21" t="s">
        <v>3</v>
      </c>
      <c r="D5" s="23" t="s">
        <v>57</v>
      </c>
      <c r="E5" s="23" t="s">
        <v>1</v>
      </c>
      <c r="F5" s="23" t="s">
        <v>19</v>
      </c>
    </row>
    <row r="6" spans="1:7">
      <c r="A6" s="24">
        <v>1</v>
      </c>
      <c r="B6" s="25" t="s">
        <v>13</v>
      </c>
      <c r="C6" s="26" t="s">
        <v>9</v>
      </c>
      <c r="D6" s="27">
        <f>D8+D9+D10+D11+D12+D13</f>
        <v>331735.92</v>
      </c>
      <c r="E6" s="28">
        <f>E8+E9+E10+E11+E12</f>
        <v>3.8634308853731283</v>
      </c>
      <c r="F6" s="29">
        <v>3.41</v>
      </c>
    </row>
    <row r="7" spans="1:7" ht="10.8" customHeight="1" thickBot="1">
      <c r="A7" s="30"/>
      <c r="B7" s="31"/>
      <c r="C7" s="32"/>
      <c r="D7" s="33"/>
      <c r="E7" s="34"/>
      <c r="F7" s="34"/>
    </row>
    <row r="8" spans="1:7" ht="18" customHeight="1">
      <c r="A8" s="35"/>
      <c r="B8" s="36" t="s">
        <v>23</v>
      </c>
      <c r="C8" s="37" t="s">
        <v>9</v>
      </c>
      <c r="D8" s="13">
        <v>242021.39</v>
      </c>
      <c r="E8" s="10">
        <f>D8/13/F3</f>
        <v>2.8819824143162331</v>
      </c>
      <c r="F8" s="10"/>
    </row>
    <row r="9" spans="1:7" ht="19.8" customHeight="1">
      <c r="A9" s="35"/>
      <c r="B9" s="36" t="s">
        <v>60</v>
      </c>
      <c r="C9" s="37" t="s">
        <v>9</v>
      </c>
      <c r="D9" s="13">
        <v>5148</v>
      </c>
      <c r="E9" s="10">
        <f>D9/12/F3</f>
        <v>6.6410724790241182E-2</v>
      </c>
      <c r="F9" s="10"/>
    </row>
    <row r="10" spans="1:7" ht="18" customHeight="1">
      <c r="A10" s="35"/>
      <c r="B10" s="36" t="s">
        <v>59</v>
      </c>
      <c r="C10" s="37" t="s">
        <v>9</v>
      </c>
      <c r="D10" s="13">
        <v>52585</v>
      </c>
      <c r="E10" s="10">
        <f>D10/12/F3</f>
        <v>0.67836207519324632</v>
      </c>
      <c r="F10" s="10"/>
    </row>
    <row r="11" spans="1:7" ht="18" customHeight="1">
      <c r="A11" s="35"/>
      <c r="B11" s="36" t="s">
        <v>48</v>
      </c>
      <c r="C11" s="37"/>
      <c r="D11" s="13">
        <v>6470.73</v>
      </c>
      <c r="E11" s="10">
        <f>D11/12/F3</f>
        <v>8.3474333570698778E-2</v>
      </c>
      <c r="F11" s="10"/>
    </row>
    <row r="12" spans="1:7" ht="19.2" customHeight="1">
      <c r="A12" s="35"/>
      <c r="B12" s="36" t="s">
        <v>47</v>
      </c>
      <c r="C12" s="37" t="s">
        <v>9</v>
      </c>
      <c r="D12" s="13">
        <v>11875.8</v>
      </c>
      <c r="E12" s="10">
        <f>D12/12/F3</f>
        <v>0.15320133750270906</v>
      </c>
      <c r="F12" s="10"/>
    </row>
    <row r="13" spans="1:7" ht="19.8" customHeight="1" thickBot="1">
      <c r="A13" s="35"/>
      <c r="B13" s="36" t="s">
        <v>58</v>
      </c>
      <c r="C13" s="37"/>
      <c r="D13" s="13">
        <v>13635</v>
      </c>
      <c r="E13" s="10">
        <f>D13/12/F3</f>
        <v>0.17589553856156537</v>
      </c>
      <c r="F13" s="10"/>
    </row>
    <row r="14" spans="1:7">
      <c r="A14" s="38">
        <v>2</v>
      </c>
      <c r="B14" s="25" t="s">
        <v>6</v>
      </c>
      <c r="C14" s="39" t="s">
        <v>9</v>
      </c>
      <c r="D14" s="27">
        <f>D16+D17+D18+D19+D20+D22</f>
        <v>339815.62</v>
      </c>
      <c r="E14" s="28">
        <f>E16+E17+E18+E19+E20+E22</f>
        <v>4.3837221482605244</v>
      </c>
      <c r="F14" s="29">
        <v>4.04</v>
      </c>
    </row>
    <row r="15" spans="1:7" ht="18" customHeight="1" thickBot="1">
      <c r="A15" s="40"/>
      <c r="B15" s="31" t="s">
        <v>5</v>
      </c>
      <c r="C15" s="41"/>
      <c r="D15" s="42"/>
      <c r="E15" s="43"/>
      <c r="F15" s="34"/>
    </row>
    <row r="16" spans="1:7" ht="23.4" customHeight="1">
      <c r="A16" s="22"/>
      <c r="B16" s="36" t="s">
        <v>26</v>
      </c>
      <c r="C16" s="36" t="s">
        <v>10</v>
      </c>
      <c r="D16" s="13">
        <v>301760</v>
      </c>
      <c r="E16" s="10">
        <f>D16/12/F3</f>
        <v>3.8927933785359712</v>
      </c>
      <c r="F16" s="10"/>
    </row>
    <row r="17" spans="1:6" ht="19.8" customHeight="1">
      <c r="A17" s="22"/>
      <c r="B17" s="36" t="s">
        <v>46</v>
      </c>
      <c r="C17" s="36" t="s">
        <v>10</v>
      </c>
      <c r="D17" s="13">
        <v>1621.65</v>
      </c>
      <c r="E17" s="10">
        <f>D17/12/F3</f>
        <v>2.09197653178117E-2</v>
      </c>
      <c r="F17" s="10"/>
    </row>
    <row r="18" spans="1:6" ht="19.8" hidden="1" customHeight="1">
      <c r="A18" s="22"/>
      <c r="B18" s="36"/>
      <c r="C18" s="36" t="s">
        <v>10</v>
      </c>
      <c r="D18" s="13"/>
      <c r="E18" s="10"/>
      <c r="F18" s="10"/>
    </row>
    <row r="19" spans="1:6" ht="20.25" customHeight="1">
      <c r="A19" s="22"/>
      <c r="B19" s="36" t="s">
        <v>30</v>
      </c>
      <c r="C19" s="36"/>
      <c r="D19" s="13">
        <v>23705.5</v>
      </c>
      <c r="E19" s="10">
        <f>D19/12/F3</f>
        <v>0.30580797135102222</v>
      </c>
      <c r="F19" s="10"/>
    </row>
    <row r="20" spans="1:6" ht="20.25" customHeight="1">
      <c r="A20" s="22"/>
      <c r="B20" s="36" t="s">
        <v>43</v>
      </c>
      <c r="C20" s="36"/>
      <c r="D20" s="13">
        <v>5000</v>
      </c>
      <c r="E20" s="10">
        <f>D20/12/F3</f>
        <v>6.450148095400271E-2</v>
      </c>
      <c r="F20" s="10"/>
    </row>
    <row r="21" spans="1:6" ht="19.2" customHeight="1">
      <c r="A21" s="22"/>
      <c r="B21" s="36" t="s">
        <v>44</v>
      </c>
      <c r="C21" s="36"/>
      <c r="D21" s="13">
        <v>2550</v>
      </c>
      <c r="E21" s="10">
        <f>D21/12/F3</f>
        <v>3.289575528654138E-2</v>
      </c>
      <c r="F21" s="10"/>
    </row>
    <row r="22" spans="1:6" ht="20.25" customHeight="1" thickBot="1">
      <c r="A22" s="22"/>
      <c r="B22" s="36" t="s">
        <v>45</v>
      </c>
      <c r="C22" s="36"/>
      <c r="D22" s="13">
        <v>7728.47</v>
      </c>
      <c r="E22" s="10">
        <f>D22/12/F3</f>
        <v>9.9699552101716257E-2</v>
      </c>
      <c r="F22" s="10"/>
    </row>
    <row r="23" spans="1:6" ht="25.8" customHeight="1" thickBot="1">
      <c r="A23" s="44">
        <v>3</v>
      </c>
      <c r="B23" s="45" t="s">
        <v>20</v>
      </c>
      <c r="C23" s="46" t="s">
        <v>9</v>
      </c>
      <c r="D23" s="47">
        <v>36000</v>
      </c>
      <c r="E23" s="47">
        <f>D23/13/F3</f>
        <v>0.42868676572506409</v>
      </c>
      <c r="F23" s="48">
        <v>0.28999999999999998</v>
      </c>
    </row>
    <row r="24" spans="1:6" ht="18" hidden="1" customHeight="1">
      <c r="A24" s="49"/>
      <c r="B24" s="50"/>
      <c r="C24" s="51"/>
      <c r="D24" s="15"/>
      <c r="E24" s="13"/>
      <c r="F24" s="15"/>
    </row>
    <row r="25" spans="1:6" ht="19.8" customHeight="1" thickBot="1">
      <c r="A25" s="35"/>
      <c r="B25" s="36" t="s">
        <v>24</v>
      </c>
      <c r="C25" s="37" t="s">
        <v>9</v>
      </c>
      <c r="D25" s="10">
        <v>36000</v>
      </c>
      <c r="E25" s="10"/>
      <c r="F25" s="10"/>
    </row>
    <row r="26" spans="1:6">
      <c r="A26" s="38">
        <v>4</v>
      </c>
      <c r="B26" s="25" t="s">
        <v>7</v>
      </c>
      <c r="C26" s="52"/>
      <c r="D26" s="53"/>
      <c r="E26" s="53"/>
      <c r="F26" s="53"/>
    </row>
    <row r="27" spans="1:6">
      <c r="A27" s="54"/>
      <c r="B27" s="55" t="s">
        <v>8</v>
      </c>
      <c r="C27" s="56"/>
      <c r="D27" s="57"/>
      <c r="E27" s="57"/>
      <c r="F27" s="57"/>
    </row>
    <row r="28" spans="1:6" ht="13.8" thickBot="1">
      <c r="A28" s="40"/>
      <c r="B28" s="31" t="s">
        <v>14</v>
      </c>
      <c r="C28" s="58" t="s">
        <v>9</v>
      </c>
      <c r="D28" s="42">
        <f>D29+D30+D31+D32+D33+D34+D35+D37+D38+D39+D40</f>
        <v>780879.63</v>
      </c>
      <c r="E28" s="42">
        <f>E29+E30+E31+E32+E33+E35+E36+E37+E39+E40</f>
        <v>8.6609020403108463</v>
      </c>
      <c r="F28" s="33">
        <v>4.05</v>
      </c>
    </row>
    <row r="29" spans="1:6" ht="14.4" customHeight="1">
      <c r="A29" s="19"/>
      <c r="B29" s="59" t="s">
        <v>12</v>
      </c>
      <c r="C29" s="60" t="s">
        <v>9</v>
      </c>
      <c r="D29" s="16">
        <v>369792.15</v>
      </c>
      <c r="E29" s="10">
        <f>D29/13/F3</f>
        <v>4.4034722437227165</v>
      </c>
      <c r="F29" s="10"/>
    </row>
    <row r="30" spans="1:6" ht="14.4" customHeight="1">
      <c r="A30" s="22"/>
      <c r="B30" s="36" t="s">
        <v>50</v>
      </c>
      <c r="C30" s="37"/>
      <c r="D30" s="13">
        <v>9000</v>
      </c>
      <c r="E30" s="10">
        <f>D30/12/F3</f>
        <v>0.11610266571720486</v>
      </c>
      <c r="F30" s="15"/>
    </row>
    <row r="31" spans="1:6" ht="16.2" customHeight="1">
      <c r="A31" s="22"/>
      <c r="B31" s="36" t="s">
        <v>27</v>
      </c>
      <c r="C31" s="37" t="s">
        <v>9</v>
      </c>
      <c r="D31" s="15">
        <v>62541</v>
      </c>
      <c r="E31" s="61">
        <f>D31/12/F3</f>
        <v>0.80679742406885657</v>
      </c>
      <c r="F31" s="61"/>
    </row>
    <row r="32" spans="1:6" ht="16.8" customHeight="1">
      <c r="A32" s="22"/>
      <c r="B32" s="62" t="s">
        <v>53</v>
      </c>
      <c r="C32" s="63" t="s">
        <v>9</v>
      </c>
      <c r="D32" s="18">
        <v>53629.75</v>
      </c>
      <c r="E32" s="64">
        <f>D32/12/F3</f>
        <v>0.69183965963858518</v>
      </c>
      <c r="F32" s="64"/>
    </row>
    <row r="33" spans="1:6" ht="15.6" customHeight="1">
      <c r="A33" s="22"/>
      <c r="B33" s="62" t="s">
        <v>51</v>
      </c>
      <c r="C33" s="63"/>
      <c r="D33" s="18">
        <v>111254</v>
      </c>
      <c r="E33" s="64">
        <f>D33/12/F3</f>
        <v>1.4352095524113233</v>
      </c>
      <c r="F33" s="65"/>
    </row>
    <row r="34" spans="1:6" ht="14.4" customHeight="1">
      <c r="A34" s="22"/>
      <c r="B34" s="62" t="s">
        <v>55</v>
      </c>
      <c r="C34" s="63"/>
      <c r="D34" s="18">
        <v>75460</v>
      </c>
      <c r="E34" s="64">
        <f>D34/12/F3</f>
        <v>0.97345635055780877</v>
      </c>
      <c r="F34" s="65"/>
    </row>
    <row r="35" spans="1:6">
      <c r="A35" s="22"/>
      <c r="B35" s="36" t="s">
        <v>34</v>
      </c>
      <c r="C35" s="37" t="s">
        <v>9</v>
      </c>
      <c r="D35" s="13">
        <v>4693</v>
      </c>
      <c r="E35" s="10">
        <f>D35/12/F3</f>
        <v>6.0541090023426933E-2</v>
      </c>
      <c r="F35" s="10"/>
    </row>
    <row r="36" spans="1:6" ht="13.2" hidden="1" customHeight="1">
      <c r="A36" s="22"/>
      <c r="B36" s="36"/>
      <c r="C36" s="37"/>
      <c r="D36" s="10"/>
      <c r="E36" s="10"/>
      <c r="F36" s="10"/>
    </row>
    <row r="37" spans="1:6" ht="15.6" customHeight="1">
      <c r="A37" s="22"/>
      <c r="B37" s="62" t="s">
        <v>52</v>
      </c>
      <c r="C37" s="63"/>
      <c r="D37" s="18">
        <v>47107.99</v>
      </c>
      <c r="E37" s="64">
        <f>D37/12/F3</f>
        <v>0.60770702395326992</v>
      </c>
      <c r="F37" s="64"/>
    </row>
    <row r="38" spans="1:6" ht="15" customHeight="1">
      <c r="A38" s="22"/>
      <c r="B38" s="36" t="s">
        <v>25</v>
      </c>
      <c r="C38" s="37"/>
      <c r="D38" s="13">
        <v>5601.74</v>
      </c>
      <c r="E38" s="10">
        <f>D38/12/F3</f>
        <v>7.2264105183855024E-2</v>
      </c>
      <c r="F38" s="10"/>
    </row>
    <row r="39" spans="1:6" ht="15.6" customHeight="1">
      <c r="A39" s="22"/>
      <c r="B39" s="62" t="s">
        <v>54</v>
      </c>
      <c r="C39" s="63" t="s">
        <v>9</v>
      </c>
      <c r="D39" s="18">
        <v>41500</v>
      </c>
      <c r="E39" s="64">
        <f>D39/12/F3</f>
        <v>0.53536229191822249</v>
      </c>
      <c r="F39" s="64"/>
    </row>
    <row r="40" spans="1:6" ht="15" customHeight="1" thickBot="1">
      <c r="A40" s="21"/>
      <c r="B40" s="66" t="s">
        <v>49</v>
      </c>
      <c r="C40" s="67" t="s">
        <v>9</v>
      </c>
      <c r="D40" s="14">
        <v>300</v>
      </c>
      <c r="E40" s="10">
        <f>D40/12/F3</f>
        <v>3.8700888572401619E-3</v>
      </c>
      <c r="F40" s="10"/>
    </row>
    <row r="41" spans="1:6" ht="13.8" thickBot="1">
      <c r="A41" s="45">
        <v>5</v>
      </c>
      <c r="B41" s="44" t="s">
        <v>11</v>
      </c>
      <c r="C41" s="68" t="s">
        <v>9</v>
      </c>
      <c r="D41" s="16">
        <f>D42+D43+D45+D47+D48+D49</f>
        <v>473346.95999999996</v>
      </c>
      <c r="E41" s="16">
        <f>E42+E43+E44+E45+E46+E47+E48+E49</f>
        <v>7.2393385700597221</v>
      </c>
      <c r="F41" s="16">
        <v>6.81</v>
      </c>
    </row>
    <row r="42" spans="1:6" ht="22.2" customHeight="1">
      <c r="A42" s="22"/>
      <c r="B42" s="69" t="s">
        <v>22</v>
      </c>
      <c r="C42" s="59" t="s">
        <v>10</v>
      </c>
      <c r="D42" s="11">
        <v>398652.78</v>
      </c>
      <c r="E42" s="70">
        <f>D42/13/F3</f>
        <v>4.7471436362640427</v>
      </c>
      <c r="F42" s="70"/>
    </row>
    <row r="43" spans="1:6" ht="17.399999999999999" customHeight="1">
      <c r="A43" s="22"/>
      <c r="B43" s="35" t="s">
        <v>42</v>
      </c>
      <c r="C43" s="36"/>
      <c r="D43" s="10">
        <v>2876.66</v>
      </c>
      <c r="E43" s="61">
        <f>D43/12/F3</f>
        <v>3.7109766040228281E-2</v>
      </c>
      <c r="F43" s="61"/>
    </row>
    <row r="44" spans="1:6" ht="22.2" customHeight="1">
      <c r="A44" s="22"/>
      <c r="B44" s="35" t="s">
        <v>61</v>
      </c>
      <c r="C44" s="36" t="s">
        <v>9</v>
      </c>
      <c r="D44" s="10">
        <v>79184.52</v>
      </c>
      <c r="E44" s="61">
        <f>D44/12/F3</f>
        <v>1.0215037617263691</v>
      </c>
      <c r="F44" s="61"/>
    </row>
    <row r="45" spans="1:6" ht="22.2" customHeight="1">
      <c r="A45" s="22"/>
      <c r="B45" s="35" t="s">
        <v>40</v>
      </c>
      <c r="C45" s="36" t="s">
        <v>9</v>
      </c>
      <c r="D45" s="10">
        <v>54773.279999999999</v>
      </c>
      <c r="E45" s="61">
        <f>D45/12/F3</f>
        <v>0.70659153534165131</v>
      </c>
      <c r="F45" s="61"/>
    </row>
    <row r="46" spans="1:6" ht="22.2" customHeight="1">
      <c r="A46" s="22"/>
      <c r="B46" s="35" t="s">
        <v>41</v>
      </c>
      <c r="C46" s="36" t="s">
        <v>9</v>
      </c>
      <c r="D46" s="10">
        <v>39310.269999999997</v>
      </c>
      <c r="E46" s="61">
        <f>D46/12/F3</f>
        <v>0.5071141263403407</v>
      </c>
      <c r="F46" s="61"/>
    </row>
    <row r="47" spans="1:6" ht="22.2" customHeight="1">
      <c r="A47" s="22"/>
      <c r="B47" s="35" t="s">
        <v>62</v>
      </c>
      <c r="C47" s="36" t="s">
        <v>9</v>
      </c>
      <c r="D47" s="10">
        <v>13509.7</v>
      </c>
      <c r="E47" s="61">
        <f>D47/12/F3</f>
        <v>0.17427913144885807</v>
      </c>
      <c r="F47" s="61"/>
    </row>
    <row r="48" spans="1:6" ht="22.2" customHeight="1">
      <c r="A48" s="22"/>
      <c r="B48" s="35" t="s">
        <v>35</v>
      </c>
      <c r="C48" s="36"/>
      <c r="D48" s="10">
        <v>300</v>
      </c>
      <c r="E48" s="61">
        <f>D48/12/F3</f>
        <v>3.8700888572401619E-3</v>
      </c>
      <c r="F48" s="61"/>
    </row>
    <row r="49" spans="1:6" ht="18.600000000000001" customHeight="1" thickBot="1">
      <c r="A49" s="22"/>
      <c r="B49" s="36" t="s">
        <v>63</v>
      </c>
      <c r="C49" s="36" t="s">
        <v>10</v>
      </c>
      <c r="D49" s="10">
        <v>3234.54</v>
      </c>
      <c r="E49" s="61">
        <f>D49/12/F3</f>
        <v>4.1726524040991982E-2</v>
      </c>
      <c r="F49" s="61"/>
    </row>
    <row r="50" spans="1:6" ht="24.6" customHeight="1" thickBot="1">
      <c r="A50" s="45">
        <v>6</v>
      </c>
      <c r="B50" s="45" t="s">
        <v>21</v>
      </c>
      <c r="C50" s="45" t="s">
        <v>9</v>
      </c>
      <c r="D50" s="47">
        <v>78134.899999999994</v>
      </c>
      <c r="E50" s="48">
        <f>D50/12/F3</f>
        <v>1.007963352838581</v>
      </c>
      <c r="F50" s="48">
        <v>1.1000000000000001</v>
      </c>
    </row>
    <row r="51" spans="1:6" ht="24.6" customHeight="1" thickBot="1">
      <c r="A51" s="45"/>
      <c r="B51" s="71" t="s">
        <v>38</v>
      </c>
      <c r="C51" s="72" t="s">
        <v>9</v>
      </c>
      <c r="D51" s="73" t="s">
        <v>39</v>
      </c>
      <c r="E51" s="74"/>
      <c r="F51" s="48"/>
    </row>
    <row r="52" spans="1:6" ht="26.4" customHeight="1" thickBot="1">
      <c r="A52" s="45"/>
      <c r="B52" s="71" t="s">
        <v>64</v>
      </c>
      <c r="C52" s="68"/>
      <c r="D52" s="74"/>
      <c r="E52" s="74"/>
      <c r="F52" s="48"/>
    </row>
    <row r="53" spans="1:6" ht="13.8" thickBot="1">
      <c r="A53" s="44">
        <v>7</v>
      </c>
      <c r="B53" s="45" t="s">
        <v>15</v>
      </c>
      <c r="C53" s="45" t="s">
        <v>9</v>
      </c>
      <c r="D53" s="47">
        <v>190947.8</v>
      </c>
      <c r="E53" s="47">
        <f>D53/12/F3</f>
        <v>2.4632831769817431</v>
      </c>
      <c r="F53" s="48">
        <v>2.21</v>
      </c>
    </row>
    <row r="54" spans="1:6" ht="13.8" thickBot="1">
      <c r="A54" s="30">
        <v>8</v>
      </c>
      <c r="B54" s="45" t="s">
        <v>65</v>
      </c>
      <c r="C54" s="75" t="s">
        <v>9</v>
      </c>
      <c r="D54" s="47">
        <v>42518</v>
      </c>
      <c r="E54" s="47">
        <f>D54/12/F3</f>
        <v>0.54849479344045737</v>
      </c>
      <c r="F54" s="76">
        <v>0.26</v>
      </c>
    </row>
    <row r="55" spans="1:6" ht="16.8" customHeight="1" thickBot="1">
      <c r="A55" s="77">
        <v>9</v>
      </c>
      <c r="B55" s="55" t="s">
        <v>66</v>
      </c>
      <c r="C55" s="78" t="s">
        <v>9</v>
      </c>
      <c r="D55" s="79">
        <v>76200</v>
      </c>
      <c r="E55" s="79">
        <f>D55/12/F3</f>
        <v>0.98300256973900113</v>
      </c>
      <c r="F55" s="80">
        <v>0.9</v>
      </c>
    </row>
    <row r="56" spans="1:6" ht="16.8" customHeight="1" thickBot="1">
      <c r="A56" s="30">
        <v>10</v>
      </c>
      <c r="B56" s="45" t="s">
        <v>29</v>
      </c>
      <c r="C56" s="46"/>
      <c r="D56" s="47">
        <v>4651.08</v>
      </c>
      <c r="E56" s="47">
        <f>D56/12/F3</f>
        <v>6.0000309607108573E-2</v>
      </c>
      <c r="F56" s="47">
        <v>0.06</v>
      </c>
    </row>
    <row r="57" spans="1:6" ht="16.8" customHeight="1" thickBot="1">
      <c r="A57" s="81">
        <v>11</v>
      </c>
      <c r="B57" s="81" t="s">
        <v>31</v>
      </c>
      <c r="C57" s="82"/>
      <c r="D57" s="79">
        <v>10005</v>
      </c>
      <c r="E57" s="79">
        <f>D57/12/F3</f>
        <v>0.12906746338895941</v>
      </c>
      <c r="F57" s="79">
        <v>0.16</v>
      </c>
    </row>
    <row r="58" spans="1:6" ht="16.8" customHeight="1" thickBot="1">
      <c r="A58" s="81">
        <v>11</v>
      </c>
      <c r="B58" s="81" t="s">
        <v>37</v>
      </c>
      <c r="C58" s="82"/>
      <c r="D58" s="79">
        <v>38758.800000000003</v>
      </c>
      <c r="E58" s="79">
        <f>D58/12/F3</f>
        <v>0.5</v>
      </c>
      <c r="F58" s="79">
        <v>0.5</v>
      </c>
    </row>
    <row r="59" spans="1:6" ht="22.2" hidden="1" customHeight="1" thickBot="1">
      <c r="A59" s="45"/>
      <c r="B59" s="45"/>
      <c r="C59" s="68"/>
      <c r="D59" s="47"/>
      <c r="E59" s="47"/>
      <c r="F59" s="48"/>
    </row>
    <row r="60" spans="1:6" ht="21" customHeight="1" thickBot="1">
      <c r="A60" s="83"/>
      <c r="B60" s="83" t="s">
        <v>33</v>
      </c>
      <c r="C60" s="84"/>
      <c r="D60" s="43">
        <f>D6+D14+D23+D28+D41+D50+D53+D54+D55+D59</f>
        <v>2349578.8299999996</v>
      </c>
      <c r="E60" s="43">
        <f>E6+E14+E23+E28+E41+E50+E53+E54+E55+E59</f>
        <v>29.578824302729068</v>
      </c>
      <c r="F60" s="34">
        <f>F6+F14+F23+F28+F41+F50+F53+F54+F55+F56+F57+F58</f>
        <v>23.79</v>
      </c>
    </row>
    <row r="61" spans="1:6">
      <c r="A61" s="85"/>
      <c r="B61" s="85"/>
      <c r="C61" s="85"/>
      <c r="D61" s="85"/>
      <c r="E61" s="86"/>
      <c r="F61" s="85"/>
    </row>
    <row r="62" spans="1:6">
      <c r="A62" s="85"/>
      <c r="B62" s="87" t="s">
        <v>56</v>
      </c>
      <c r="C62" s="85"/>
      <c r="D62" s="85"/>
      <c r="E62" s="85"/>
      <c r="F62" s="85"/>
    </row>
    <row r="63" spans="1:6">
      <c r="A63" s="85"/>
      <c r="B63" s="85"/>
      <c r="C63" s="85"/>
      <c r="D63" s="85"/>
      <c r="E63" s="85"/>
      <c r="F63" s="85"/>
    </row>
  </sheetData>
  <phoneticPr fontId="0" type="noConversion"/>
  <pageMargins left="0.25" right="0.25" top="0.75" bottom="0.75" header="0.3" footer="0.3"/>
  <pageSetup paperSize="9" scale="74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2023-02-02T10:38:14Z</cp:lastPrinted>
  <dcterms:created xsi:type="dcterms:W3CDTF">2011-07-12T11:42:04Z</dcterms:created>
  <dcterms:modified xsi:type="dcterms:W3CDTF">2023-03-10T05:57:01Z</dcterms:modified>
</cp:coreProperties>
</file>